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fmercatenerife-my.sharepoint.com/personal/secretaria_mercatenerife_es/Documents/TRANSPARENCIA/CONTENIDO WEB PORTAL TRANSPARENCIA/2025/5 RETRIBUCIONES/"/>
    </mc:Choice>
  </mc:AlternateContent>
  <xr:revisionPtr revIDLastSave="0" documentId="8_{4EE2B6A0-11BD-4918-B07A-4A88A13EDD8D}" xr6:coauthVersionLast="47" xr6:coauthVersionMax="47" xr10:uidLastSave="{00000000-0000-0000-0000-000000000000}"/>
  <bookViews>
    <workbookView xWindow="3075" yWindow="2025" windowWidth="23010" windowHeight="12210" activeTab="2" xr2:uid="{00DD9485-D189-4FE6-BEFE-E74FFF3AB5F8}"/>
  </bookViews>
  <sheets>
    <sheet name="RETRIBUCIONES" sheetId="1" r:id="rId1"/>
    <sheet name="RETRIBUCIONES ANUALES" sheetId="2" r:id="rId2"/>
    <sheet name="GASTOS DE PERSONAL COMPARADO" sheetId="4" r:id="rId3"/>
  </sheets>
  <externalReferences>
    <externalReference r:id="rId4"/>
  </externalReferences>
  <definedNames>
    <definedName name="ejercicio">[1]_GENERAL!$D$17</definedName>
    <definedName name="Entidad">[1]_GENERAL!$D$13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F6" i="4"/>
  <c r="F5" i="4"/>
  <c r="F4" i="4"/>
  <c r="E10" i="4"/>
  <c r="F53" i="2"/>
  <c r="I45" i="2"/>
  <c r="H45" i="2"/>
  <c r="G45" i="2"/>
  <c r="F45" i="2"/>
  <c r="E45" i="2"/>
  <c r="F30" i="2" s="1"/>
  <c r="J44" i="2"/>
  <c r="J43" i="2"/>
  <c r="J42" i="2"/>
  <c r="J41" i="2"/>
  <c r="J40" i="2"/>
  <c r="J39" i="2"/>
  <c r="C28" i="2"/>
  <c r="E9" i="2"/>
  <c r="J6" i="2"/>
  <c r="E3" i="2"/>
  <c r="E2" i="2"/>
  <c r="J45" i="2" l="1"/>
  <c r="F31" i="2" s="1"/>
</calcChain>
</file>

<file path=xl/sharedStrings.xml><?xml version="1.0" encoding="utf-8"?>
<sst xmlns="http://schemas.openxmlformats.org/spreadsheetml/2006/main" count="85" uniqueCount="74">
  <si>
    <t>RESUMEN GENERAL AÑO 2025</t>
  </si>
  <si>
    <t>NOMBRE</t>
  </si>
  <si>
    <t>BRUTO</t>
  </si>
  <si>
    <t>S.SOCIAL</t>
  </si>
  <si>
    <t>I.R.P.F.</t>
  </si>
  <si>
    <t>Flavio Hernandez Dorta</t>
  </si>
  <si>
    <t>TOTAL</t>
  </si>
  <si>
    <t>Técnico de Servicios</t>
  </si>
  <si>
    <t>Jefe de Administración</t>
  </si>
  <si>
    <t>Director-Gerente</t>
  </si>
  <si>
    <t>Jefe de Explotación</t>
  </si>
  <si>
    <t>Secretaria de Dirección</t>
  </si>
  <si>
    <t>Operario de Mantenimiento</t>
  </si>
  <si>
    <t>E_SI</t>
  </si>
  <si>
    <t xml:space="preserve"> PRESUPUESTO GENERAL</t>
  </si>
  <si>
    <t xml:space="preserve"> PROGRAMA DE ACTUACIÓN, INVERSIONES Y FINANCIACIÓN (PAIF)</t>
  </si>
  <si>
    <t xml:space="preserve"> ENTIDAD:</t>
  </si>
  <si>
    <t>PERSONAL</t>
  </si>
  <si>
    <t xml:space="preserve">I. SECTORES A CONSIDERAR. (Se cumplimentará un cuadro para cada uno de los sectores de actividad de la Entidad)    </t>
  </si>
  <si>
    <t>(Marcar con X)</t>
  </si>
  <si>
    <t>x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</si>
  <si>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</si>
  <si>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</si>
  <si>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</si>
  <si>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</si>
  <si>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</si>
  <si>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>II. DATOS DE PLANTILLAS Y RETRIBUCIONES DE UN DETERMINADO SECTOR</t>
  </si>
  <si>
    <t xml:space="preserve">  Número total de efectivos</t>
  </si>
  <si>
    <t xml:space="preserve">  Número total de gastos</t>
  </si>
  <si>
    <t>III. GASTOS DISTRIBUIDOS POR GRUPOS DE PERSONAL</t>
  </si>
  <si>
    <t>Retribuciones distribuidas por grupos</t>
  </si>
  <si>
    <t>Grupo de</t>
  </si>
  <si>
    <t>Número de</t>
  </si>
  <si>
    <t>Sueldos y salarios</t>
  </si>
  <si>
    <t>Retribución</t>
  </si>
  <si>
    <t>Planes de</t>
  </si>
  <si>
    <t xml:space="preserve">Otras </t>
  </si>
  <si>
    <t>Total</t>
  </si>
  <si>
    <t>Personal</t>
  </si>
  <si>
    <t>efectivos</t>
  </si>
  <si>
    <t>(excepto variable)</t>
  </si>
  <si>
    <t>Variable</t>
  </si>
  <si>
    <t>Pensiones</t>
  </si>
  <si>
    <t>Retribuciones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</si>
  <si>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</si>
  <si>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</si>
  <si>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</si>
  <si>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</si>
  <si>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</si>
  <si>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</si>
  <si>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 xml:space="preserve">Total </t>
  </si>
  <si>
    <t>IV. GASTOS COMUNES SIN DISTRIBUIR POR GRUPOS</t>
  </si>
  <si>
    <t>Concepto</t>
  </si>
  <si>
    <t>Importe</t>
  </si>
  <si>
    <t>Acción social</t>
  </si>
  <si>
    <t>Seguridad Social</t>
  </si>
  <si>
    <t>V. OBSERVACIONES</t>
  </si>
  <si>
    <t>NOTA:</t>
  </si>
  <si>
    <t>Esta hoja se cumplimentará con los mismos datos que resulten de la hoja 'Resumen Personal' del fichero "Desglose gastos personal".</t>
  </si>
  <si>
    <t xml:space="preserve">En el caso de tener contabilizados gastos de dietas de asistencia a los Consejos de Administración dentro del subgrupo 64 del P.G.C, estos NO deberán reflejarse en la presente plantilla, </t>
  </si>
  <si>
    <t>sin perjuicio de su imputación en el apartado 6. “Gastos de Personal” de FC-3_CPyG</t>
  </si>
  <si>
    <t>E_ID</t>
  </si>
  <si>
    <t>Cabildo Insular de Tenerife</t>
  </si>
  <si>
    <t>FC-13</t>
  </si>
  <si>
    <t>Plaza de España, S/N</t>
  </si>
  <si>
    <t>38003 Santa Cruz de Tenerife</t>
  </si>
  <si>
    <t>Teléfono: 901 501 901</t>
  </si>
  <si>
    <t>www.tenerife.es</t>
  </si>
  <si>
    <t>Gastos de Personal</t>
  </si>
  <si>
    <t>Ot. Gastos de Explotación</t>
  </si>
  <si>
    <t>Amortización</t>
  </si>
  <si>
    <t>Financieros</t>
  </si>
  <si>
    <t>Impuesto sobre beneficio</t>
  </si>
  <si>
    <t>Total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</si>
</sst>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3" tint="-0.249977111117893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color theme="0" tint="-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</fills>
  <borders count="44">
    <border>
      <left/>
      <right/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</borders>
  <cellStyleXfs count="2">
    <xf numFmtId="0" fontId="0" fillId="0" borderId="0"/>
    <xf numFmtId="0" fontId="12" fillId="0" borderId="0"/>
  </cellStyleXfs>
  <cellXfs count="108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4" fontId="1" fillId="2" borderId="2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2" borderId="4" xfId="0" applyFont="1" applyFill="1" applyBorder="1" applyAlignment="1">
      <alignment horizontal="left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/>
    </xf>
    <xf numFmtId="0" fontId="6" fillId="5" borderId="0" xfId="0" applyFont="1" applyFill="1" applyAlignment="1">
      <alignment horizontal="left" vertical="center"/>
    </xf>
    <xf numFmtId="4" fontId="6" fillId="5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/>
    </xf>
    <xf numFmtId="0" fontId="8" fillId="2" borderId="4" xfId="0" applyFont="1" applyFill="1" applyBorder="1" applyAlignment="1">
      <alignment horizontal="left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4" fontId="6" fillId="2" borderId="9" xfId="0" applyNumberFormat="1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13" fillId="3" borderId="19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3" fillId="3" borderId="21" xfId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4" fontId="2" fillId="2" borderId="24" xfId="0" applyNumberFormat="1" applyFont="1" applyFill="1" applyBorder="1" applyAlignment="1" applyProtection="1">
      <alignment horizontal="right" vertical="center"/>
      <protection locked="0"/>
    </xf>
    <xf numFmtId="4" fontId="2" fillId="2" borderId="25" xfId="0" applyNumberFormat="1" applyFont="1" applyFill="1" applyBorder="1" applyAlignment="1" applyProtection="1">
      <alignment horizontal="right" vertical="center"/>
      <protection locked="0"/>
    </xf>
    <xf numFmtId="4" fontId="3" fillId="2" borderId="26" xfId="0" applyNumberFormat="1" applyFont="1" applyFill="1" applyBorder="1" applyAlignment="1">
      <alignment horizontal="righ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4" fontId="2" fillId="2" borderId="29" xfId="0" applyNumberFormat="1" applyFont="1" applyFill="1" applyBorder="1" applyAlignment="1" applyProtection="1">
      <alignment horizontal="right" vertical="center"/>
      <protection locked="0"/>
    </xf>
    <xf numFmtId="4" fontId="2" fillId="2" borderId="30" xfId="0" applyNumberFormat="1" applyFont="1" applyFill="1" applyBorder="1" applyAlignment="1" applyProtection="1">
      <alignment horizontal="right" vertical="center"/>
      <protection locked="0"/>
    </xf>
    <xf numFmtId="4" fontId="3" fillId="2" borderId="33" xfId="0" applyNumberFormat="1" applyFont="1" applyFill="1" applyBorder="1"/>
    <xf numFmtId="0" fontId="3" fillId="3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 vertical="center"/>
    </xf>
    <xf numFmtId="4" fontId="2" fillId="2" borderId="6" xfId="0" applyNumberFormat="1" applyFont="1" applyFill="1" applyBorder="1" applyAlignment="1" applyProtection="1">
      <alignment vertical="center"/>
      <protection locked="0"/>
    </xf>
    <xf numFmtId="4" fontId="3" fillId="2" borderId="0" xfId="0" applyNumberFormat="1" applyFont="1" applyFill="1" applyAlignment="1">
      <alignment horizontal="left" vertical="center"/>
    </xf>
    <xf numFmtId="0" fontId="2" fillId="2" borderId="5" xfId="0" applyFont="1" applyFill="1" applyBorder="1" applyAlignment="1">
      <alignment horizontal="left"/>
    </xf>
    <xf numFmtId="4" fontId="3" fillId="2" borderId="32" xfId="0" applyNumberFormat="1" applyFont="1" applyFill="1" applyBorder="1"/>
    <xf numFmtId="0" fontId="2" fillId="2" borderId="35" xfId="0" applyFont="1" applyFill="1" applyBorder="1" applyProtection="1">
      <protection locked="0"/>
    </xf>
    <xf numFmtId="0" fontId="2" fillId="2" borderId="36" xfId="0" applyFont="1" applyFill="1" applyBorder="1" applyProtection="1">
      <protection locked="0"/>
    </xf>
    <xf numFmtId="0" fontId="2" fillId="2" borderId="37" xfId="0" applyFont="1" applyFill="1" applyBorder="1" applyProtection="1">
      <protection locked="0"/>
    </xf>
    <xf numFmtId="0" fontId="2" fillId="2" borderId="38" xfId="0" applyFont="1" applyFill="1" applyBorder="1" applyProtection="1">
      <protection locked="0"/>
    </xf>
    <xf numFmtId="0" fontId="2" fillId="2" borderId="39" xfId="0" applyFont="1" applyFill="1" applyBorder="1" applyProtection="1">
      <protection locked="0"/>
    </xf>
    <xf numFmtId="0" fontId="2" fillId="2" borderId="40" xfId="0" applyFont="1" applyFill="1" applyBorder="1" applyProtection="1">
      <protection locked="0"/>
    </xf>
    <xf numFmtId="0" fontId="2" fillId="2" borderId="27" xfId="0" applyFont="1" applyFill="1" applyBorder="1" applyProtection="1">
      <protection locked="0"/>
    </xf>
    <xf numFmtId="0" fontId="2" fillId="2" borderId="29" xfId="0" applyFont="1" applyFill="1" applyBorder="1" applyProtection="1">
      <protection locked="0"/>
    </xf>
    <xf numFmtId="0" fontId="2" fillId="2" borderId="28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14" fillId="2" borderId="0" xfId="0" applyFont="1" applyFill="1"/>
    <xf numFmtId="0" fontId="1" fillId="2" borderId="41" xfId="0" applyFont="1" applyFill="1" applyBorder="1" applyAlignment="1">
      <alignment horizontal="left"/>
    </xf>
    <xf numFmtId="0" fontId="1" fillId="2" borderId="42" xfId="0" applyFont="1" applyFill="1" applyBorder="1" applyAlignment="1">
      <alignment horizontal="left"/>
    </xf>
    <xf numFmtId="4" fontId="1" fillId="2" borderId="42" xfId="0" applyNumberFormat="1" applyFont="1" applyFill="1" applyBorder="1" applyAlignment="1">
      <alignment horizontal="left"/>
    </xf>
    <xf numFmtId="0" fontId="1" fillId="2" borderId="43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4" fontId="15" fillId="2" borderId="0" xfId="0" applyNumberFormat="1" applyFont="1" applyFill="1" applyAlignment="1">
      <alignment horizontal="right"/>
    </xf>
    <xf numFmtId="10" fontId="0" fillId="0" borderId="0" xfId="0" applyNumberFormat="1"/>
    <xf numFmtId="0" fontId="3" fillId="2" borderId="31" xfId="0" applyFont="1" applyFill="1" applyBorder="1" applyAlignment="1">
      <alignment horizontal="left"/>
    </xf>
    <xf numFmtId="0" fontId="3" fillId="2" borderId="32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2" borderId="34" xfId="0" applyFont="1" applyFill="1" applyBorder="1" applyAlignment="1">
      <alignment horizontal="left"/>
    </xf>
    <xf numFmtId="0" fontId="1" fillId="2" borderId="42" xfId="0" applyFont="1" applyFill="1" applyBorder="1" applyAlignment="1">
      <alignment horizontal="left"/>
    </xf>
    <xf numFmtId="1" fontId="4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188C17B0-D5D3-452B-BBD9-6856A9F7B2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257175</xdr:colOff>
      <xdr:row>3</xdr:row>
      <xdr:rowOff>185014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D172E6-6ECB-41FD-A760-61D15AA56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" y="130503"/>
          <a:ext cx="790575" cy="6260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JUAN%20ANTONIO%20D&#205;AZ\DOCUMENTOS%20EXCEL\PRESUPUESTOS%202025\PAIF_NORMAL_2025%20pruebas.xlsx" TargetMode="External"/><Relationship Id="rId1" Type="http://schemas.openxmlformats.org/officeDocument/2006/relationships/externalLinkPath" Target="PRESUPUESTOS%202025/PAIF_NORMAL_2025%20prueb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GENERAL"/>
      <sheetName val="_CHECK_LIST"/>
      <sheetName val="FC-1_ORGANOS_GOBIERNO"/>
      <sheetName val="FC-2_ACCIONISTAS"/>
      <sheetName val="FC-3_CPyG"/>
      <sheetName val="FC-3_1_INF_ADIC_CPyG"/>
      <sheetName val="FC-4_ACTIVO"/>
      <sheetName val="FC-4_PASIVO"/>
      <sheetName val="FC-4_1_MOV_FP"/>
      <sheetName val="FC-5_EFE"/>
      <sheetName val="FC-6_Inversiones"/>
      <sheetName val="FC-7_INF"/>
      <sheetName val="FC-8_INV_FINANCIERAS"/>
      <sheetName val="FC-9_TRANS_SUBV"/>
      <sheetName val="FC-9_1_SUBV_REINT"/>
      <sheetName val="FC-10_DEUDAS"/>
      <sheetName val="FC-11_DEUDA_VIVA"/>
      <sheetName val="FC-12_PERFIL_VTO_DEUDA"/>
      <sheetName val="FC-13_PERSONAL"/>
      <sheetName val="FC-14_OPER_INTERNAS"/>
      <sheetName val="FC-15_ENCARGOS"/>
      <sheetName val="_FC-16_ESTAB_PRESUP"/>
      <sheetName val="_FC-16_1_ INF_ADIC_ESTAB_PRESUP"/>
      <sheetName val="_FC-17_FINANCIACIÓN"/>
      <sheetName val="FC-90"/>
      <sheetName val="_FC-90_DETALLE"/>
      <sheetName val="_FC-100"/>
    </sheetNames>
    <sheetDataSet>
      <sheetData sheetId="0">
        <row r="2">
          <cell r="D2" t="str">
            <v>Área de la Presidenta: Igualdad y Diversidad, Hacienda y Proyectos Estratégicos</v>
          </cell>
        </row>
        <row r="3">
          <cell r="D3" t="str">
            <v>Dirección Insular de Hacienda</v>
          </cell>
        </row>
        <row r="13">
          <cell r="D13" t="str">
            <v>(MERCATENERIFE) Mercados Centrales de Abastecimiento de Tenerife, S.A.</v>
          </cell>
        </row>
        <row r="17">
          <cell r="D17">
            <v>2025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D0FAC-DED0-4961-A77B-114B92C47D9B}">
  <dimension ref="C4:G24"/>
  <sheetViews>
    <sheetView workbookViewId="0">
      <selection activeCell="C27" sqref="C27"/>
    </sheetView>
  </sheetViews>
  <sheetFormatPr baseColWidth="10" defaultRowHeight="15" x14ac:dyDescent="0.25"/>
  <cols>
    <col min="3" max="3" width="31.7109375" bestFit="1" customWidth="1"/>
    <col min="5" max="5" width="12.85546875" customWidth="1"/>
    <col min="7" max="7" width="14.28515625" customWidth="1"/>
  </cols>
  <sheetData>
    <row r="4" spans="3:7" x14ac:dyDescent="0.25">
      <c r="C4" t="s">
        <v>0</v>
      </c>
    </row>
    <row r="6" spans="3:7" x14ac:dyDescent="0.25">
      <c r="C6" t="s">
        <v>1</v>
      </c>
      <c r="E6" t="s">
        <v>2</v>
      </c>
      <c r="F6" t="s">
        <v>3</v>
      </c>
      <c r="G6" t="s">
        <v>4</v>
      </c>
    </row>
    <row r="7" spans="3:7" x14ac:dyDescent="0.25">
      <c r="C7" t="s">
        <v>7</v>
      </c>
      <c r="E7" s="1">
        <v>16520.53</v>
      </c>
      <c r="F7" s="1">
        <v>951.59</v>
      </c>
      <c r="G7" s="1">
        <v>2641.61</v>
      </c>
    </row>
    <row r="8" spans="3:7" x14ac:dyDescent="0.25">
      <c r="C8" t="s">
        <v>7</v>
      </c>
      <c r="E8" s="1">
        <v>31225.339999999997</v>
      </c>
      <c r="F8" s="1">
        <v>2023.97</v>
      </c>
      <c r="G8" s="1">
        <v>3853.12</v>
      </c>
    </row>
    <row r="9" spans="3:7" x14ac:dyDescent="0.25">
      <c r="C9" t="s">
        <v>7</v>
      </c>
      <c r="E9" s="1">
        <v>19158.48</v>
      </c>
      <c r="F9" s="1">
        <v>1133.2</v>
      </c>
      <c r="G9" s="1">
        <v>2891.95</v>
      </c>
    </row>
    <row r="10" spans="3:7" x14ac:dyDescent="0.25">
      <c r="C10" t="s">
        <v>7</v>
      </c>
      <c r="E10" s="1">
        <v>7143.27</v>
      </c>
      <c r="F10" s="1">
        <v>537.76</v>
      </c>
      <c r="G10" s="1">
        <v>508.62</v>
      </c>
    </row>
    <row r="11" spans="3:7" x14ac:dyDescent="0.25">
      <c r="C11" t="s">
        <v>7</v>
      </c>
      <c r="E11" s="1">
        <v>29963.089999999997</v>
      </c>
      <c r="F11" s="1">
        <v>1942.3300000000002</v>
      </c>
      <c r="G11" s="1">
        <v>4633.84</v>
      </c>
    </row>
    <row r="12" spans="3:7" x14ac:dyDescent="0.25">
      <c r="C12" t="s">
        <v>7</v>
      </c>
      <c r="E12" s="1">
        <v>35625.51</v>
      </c>
      <c r="F12" s="1">
        <v>2309.2299999999996</v>
      </c>
      <c r="G12" s="1">
        <v>6230.1399999999994</v>
      </c>
    </row>
    <row r="13" spans="3:7" x14ac:dyDescent="0.25">
      <c r="C13" t="s">
        <v>7</v>
      </c>
      <c r="E13" s="1">
        <v>3160.42</v>
      </c>
      <c r="F13" s="1">
        <v>205.95</v>
      </c>
      <c r="G13" s="1">
        <v>63.21</v>
      </c>
    </row>
    <row r="14" spans="3:7" x14ac:dyDescent="0.25">
      <c r="C14" t="s">
        <v>5</v>
      </c>
      <c r="E14" s="1">
        <v>37729.459999999992</v>
      </c>
      <c r="F14" s="1">
        <v>2455.58</v>
      </c>
      <c r="G14" s="1">
        <v>6609.03</v>
      </c>
    </row>
    <row r="15" spans="3:7" x14ac:dyDescent="0.25">
      <c r="C15" t="s">
        <v>8</v>
      </c>
      <c r="E15" s="1">
        <v>67849.75</v>
      </c>
      <c r="F15" s="1">
        <v>3826.0499999999997</v>
      </c>
      <c r="G15" s="1">
        <v>16751.72</v>
      </c>
    </row>
    <row r="16" spans="3:7" x14ac:dyDescent="0.25">
      <c r="C16" t="s">
        <v>9</v>
      </c>
      <c r="E16" s="1">
        <v>80780.27</v>
      </c>
      <c r="F16" s="1">
        <v>3836.63</v>
      </c>
      <c r="G16" s="1">
        <v>23489.86</v>
      </c>
    </row>
    <row r="17" spans="3:7" x14ac:dyDescent="0.25">
      <c r="C17" t="s">
        <v>7</v>
      </c>
      <c r="E17" s="1">
        <v>39471.679999999993</v>
      </c>
      <c r="F17" s="1">
        <v>2558.4700000000003</v>
      </c>
      <c r="G17" s="1">
        <v>6869.0999999999995</v>
      </c>
    </row>
    <row r="18" spans="3:7" x14ac:dyDescent="0.25">
      <c r="C18" t="s">
        <v>10</v>
      </c>
      <c r="E18" s="1">
        <v>67532.97</v>
      </c>
      <c r="F18" s="1">
        <v>3825.54</v>
      </c>
      <c r="G18" s="1">
        <v>17526.900000000001</v>
      </c>
    </row>
    <row r="19" spans="3:7" x14ac:dyDescent="0.25">
      <c r="C19" t="s">
        <v>7</v>
      </c>
      <c r="E19" s="1">
        <v>34346.75</v>
      </c>
      <c r="F19" s="1">
        <v>2226.16</v>
      </c>
      <c r="G19" s="1">
        <v>5640.34</v>
      </c>
    </row>
    <row r="20" spans="3:7" x14ac:dyDescent="0.25">
      <c r="C20" t="s">
        <v>11</v>
      </c>
      <c r="E20" s="1">
        <v>25407.84</v>
      </c>
      <c r="F20" s="1">
        <v>1647.08</v>
      </c>
      <c r="G20" s="1">
        <v>3133.08</v>
      </c>
    </row>
    <row r="21" spans="3:7" x14ac:dyDescent="0.25">
      <c r="C21" t="s">
        <v>12</v>
      </c>
      <c r="E21" s="1">
        <v>6411.92</v>
      </c>
      <c r="F21" s="1">
        <v>485.02000000000004</v>
      </c>
      <c r="G21" s="1">
        <v>128.22999999999999</v>
      </c>
    </row>
    <row r="22" spans="3:7" x14ac:dyDescent="0.25">
      <c r="C22" t="s">
        <v>12</v>
      </c>
      <c r="E22" s="1">
        <v>31109.13</v>
      </c>
      <c r="F22" s="1">
        <v>2016.2200000000003</v>
      </c>
      <c r="G22" s="1">
        <v>5210.3900000000003</v>
      </c>
    </row>
    <row r="23" spans="3:7" x14ac:dyDescent="0.25">
      <c r="E23" s="1"/>
      <c r="F23" s="1"/>
      <c r="G23" s="1"/>
    </row>
    <row r="24" spans="3:7" x14ac:dyDescent="0.25">
      <c r="C24" t="s">
        <v>6</v>
      </c>
      <c r="E24" s="1">
        <v>533436.41</v>
      </c>
      <c r="F24" s="1">
        <v>31980.780000000002</v>
      </c>
      <c r="G24" s="1">
        <v>106181.14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9DDF8-253C-45A8-8D39-9E3111DF1911}">
  <dimension ref="A1:L73"/>
  <sheetViews>
    <sheetView topLeftCell="A9" workbookViewId="0">
      <selection activeCell="H30" sqref="H30"/>
    </sheetView>
  </sheetViews>
  <sheetFormatPr baseColWidth="10" defaultRowHeight="15" x14ac:dyDescent="0.25"/>
  <cols>
    <col min="1" max="1" width="5" bestFit="1" customWidth="1"/>
    <col min="4" max="4" width="53.140625" customWidth="1"/>
    <col min="6" max="6" width="21.5703125" bestFit="1" customWidth="1"/>
    <col min="9" max="9" width="16.7109375" bestFit="1" customWidth="1"/>
    <col min="10" max="10" width="12.7109375" bestFit="1" customWidth="1"/>
    <col min="11" max="11" width="67.5703125" customWidth="1"/>
    <col min="12" max="12" width="53.85546875" customWidth="1"/>
  </cols>
  <sheetData>
    <row r="1" spans="1:12" x14ac:dyDescent="0.25">
      <c r="A1" s="2"/>
      <c r="B1" s="2"/>
      <c r="C1" s="2"/>
      <c r="D1" s="2"/>
      <c r="E1" s="2"/>
      <c r="F1" s="3"/>
      <c r="G1" s="3"/>
      <c r="H1" s="3"/>
      <c r="I1" s="3"/>
      <c r="J1" s="3"/>
      <c r="K1" s="2"/>
      <c r="L1" s="2"/>
    </row>
    <row r="2" spans="1:12" x14ac:dyDescent="0.25">
      <c r="A2" s="2"/>
      <c r="B2" s="2"/>
      <c r="C2" s="2"/>
      <c r="D2" s="2"/>
      <c r="E2" s="4" t="str">
        <f>[1]_GENERAL!D2</f>
        <v>Área de la Presidenta: Igualdad y Diversidad, Hacienda y Proyectos Estratégicos</v>
      </c>
      <c r="F2" s="3"/>
      <c r="G2" s="3"/>
      <c r="H2" s="3"/>
      <c r="I2" s="3"/>
      <c r="J2" s="3"/>
      <c r="K2" s="2"/>
      <c r="L2" s="2"/>
    </row>
    <row r="3" spans="1:12" x14ac:dyDescent="0.25">
      <c r="A3" s="2"/>
      <c r="B3" s="2"/>
      <c r="C3" s="2"/>
      <c r="D3" s="2"/>
      <c r="E3" s="4" t="str">
        <f>[1]_GENERAL!D3</f>
        <v>Dirección Insular de Hacienda</v>
      </c>
      <c r="F3" s="3"/>
      <c r="G3" s="3"/>
      <c r="H3" s="3"/>
      <c r="I3" s="3"/>
      <c r="J3" s="3"/>
      <c r="K3" s="2"/>
      <c r="L3" s="2"/>
    </row>
    <row r="4" spans="1:12" ht="15.75" thickBot="1" x14ac:dyDescent="0.3">
      <c r="A4" s="2" t="s">
        <v>13</v>
      </c>
      <c r="B4" s="2"/>
      <c r="C4" s="2"/>
      <c r="D4" s="2"/>
      <c r="E4" s="2"/>
      <c r="F4" s="3"/>
      <c r="G4" s="3"/>
      <c r="H4" s="3"/>
      <c r="I4" s="3"/>
      <c r="J4" s="3"/>
      <c r="K4" s="2"/>
      <c r="L4" s="2"/>
    </row>
    <row r="5" spans="1:12" x14ac:dyDescent="0.25">
      <c r="A5" s="2"/>
      <c r="B5" s="5"/>
      <c r="C5" s="6"/>
      <c r="D5" s="6"/>
      <c r="E5" s="6"/>
      <c r="F5" s="7"/>
      <c r="G5" s="7"/>
      <c r="H5" s="7"/>
      <c r="I5" s="7"/>
      <c r="J5" s="7"/>
      <c r="K5" s="8"/>
      <c r="L5" s="2"/>
    </row>
    <row r="6" spans="1:12" ht="15.75" x14ac:dyDescent="0.25">
      <c r="A6" s="2"/>
      <c r="B6" s="9"/>
      <c r="C6" s="10" t="s">
        <v>14</v>
      </c>
      <c r="D6" s="2"/>
      <c r="E6" s="3"/>
      <c r="F6" s="3"/>
      <c r="G6" s="3"/>
      <c r="H6" s="3"/>
      <c r="I6" s="3"/>
      <c r="J6" s="100">
        <f>ejercicio</f>
        <v>2025</v>
      </c>
      <c r="K6" s="11"/>
      <c r="L6" s="2"/>
    </row>
    <row r="7" spans="1:12" ht="15.75" x14ac:dyDescent="0.25">
      <c r="A7" s="2"/>
      <c r="B7" s="9"/>
      <c r="C7" s="10" t="s">
        <v>15</v>
      </c>
      <c r="D7" s="2"/>
      <c r="E7" s="3"/>
      <c r="F7" s="3"/>
      <c r="G7" s="3"/>
      <c r="H7" s="3"/>
      <c r="I7" s="3"/>
      <c r="J7" s="100"/>
      <c r="K7" s="11"/>
      <c r="L7" s="2"/>
    </row>
    <row r="8" spans="1:12" x14ac:dyDescent="0.25">
      <c r="A8" s="2"/>
      <c r="B8" s="9"/>
      <c r="C8" s="12"/>
      <c r="D8" s="2"/>
      <c r="E8" s="3"/>
      <c r="F8" s="3"/>
      <c r="G8" s="3"/>
      <c r="H8" s="3"/>
      <c r="I8" s="3"/>
      <c r="J8" s="13"/>
      <c r="K8" s="11"/>
      <c r="L8" s="2"/>
    </row>
    <row r="9" spans="1:12" ht="15.75" x14ac:dyDescent="0.25">
      <c r="A9" s="14"/>
      <c r="B9" s="15"/>
      <c r="C9" s="16" t="s">
        <v>16</v>
      </c>
      <c r="D9" s="17"/>
      <c r="E9" s="101" t="str">
        <f>Entidad</f>
        <v>(MERCATENERIFE) Mercados Centrales de Abastecimiento de Tenerife, S.A.</v>
      </c>
      <c r="F9" s="101"/>
      <c r="G9" s="101"/>
      <c r="H9" s="101"/>
      <c r="I9" s="101"/>
      <c r="J9" s="101"/>
      <c r="K9" s="11"/>
      <c r="L9" s="14"/>
    </row>
    <row r="10" spans="1:12" x14ac:dyDescent="0.25">
      <c r="A10" s="2"/>
      <c r="B10" s="9"/>
      <c r="C10" s="2"/>
      <c r="D10" s="2"/>
      <c r="E10" s="3"/>
      <c r="F10" s="3"/>
      <c r="G10" s="3"/>
      <c r="H10" s="3"/>
      <c r="I10" s="3"/>
      <c r="J10" s="2"/>
      <c r="K10" s="11"/>
      <c r="L10" s="2"/>
    </row>
    <row r="11" spans="1:12" ht="18" x14ac:dyDescent="0.25">
      <c r="A11" s="18"/>
      <c r="B11" s="19"/>
      <c r="C11" s="20" t="s">
        <v>17</v>
      </c>
      <c r="D11" s="20"/>
      <c r="E11" s="21"/>
      <c r="F11" s="21"/>
      <c r="G11" s="21"/>
      <c r="H11" s="21"/>
      <c r="I11" s="21"/>
      <c r="J11" s="21"/>
      <c r="K11" s="11"/>
      <c r="L11" s="18"/>
    </row>
    <row r="12" spans="1:12" ht="18" x14ac:dyDescent="0.25">
      <c r="A12" s="2"/>
      <c r="B12" s="19"/>
      <c r="C12" s="102"/>
      <c r="D12" s="102"/>
      <c r="E12" s="23"/>
      <c r="F12" s="23"/>
      <c r="G12" s="23"/>
      <c r="H12" s="23"/>
      <c r="I12" s="23"/>
      <c r="J12" s="24"/>
      <c r="K12" s="11"/>
      <c r="L12" s="18"/>
    </row>
    <row r="13" spans="1:12" ht="18" x14ac:dyDescent="0.25">
      <c r="A13" s="2"/>
      <c r="B13" s="25"/>
      <c r="C13" s="26" t="s">
        <v>18</v>
      </c>
      <c r="D13" s="22"/>
      <c r="E13" s="23"/>
      <c r="F13" s="23"/>
      <c r="G13" s="23"/>
      <c r="H13" s="23"/>
      <c r="I13" s="23"/>
      <c r="J13" s="2"/>
      <c r="K13" s="11"/>
      <c r="L13" s="2"/>
    </row>
    <row r="14" spans="1:12" ht="18" x14ac:dyDescent="0.25">
      <c r="A14" s="2"/>
      <c r="B14" s="25"/>
      <c r="C14" s="27" t="s">
        <v>19</v>
      </c>
      <c r="D14" s="28"/>
      <c r="E14" s="22"/>
      <c r="F14" s="23"/>
      <c r="G14" s="23"/>
      <c r="H14" s="23"/>
      <c r="I14" s="23"/>
      <c r="J14" s="23"/>
      <c r="K14" s="11"/>
      <c r="L14" s="2"/>
    </row>
    <row r="15" spans="1:12" ht="18" x14ac:dyDescent="0.25">
      <c r="A15" s="2"/>
      <c r="B15" s="25"/>
      <c r="C15" s="29" t="s">
        <v>20</v>
      </c>
      <c r="D15" s="30" t="s">
        <v>21</v>
      </c>
      <c r="E15" s="2"/>
      <c r="F15" s="23"/>
      <c r="G15" s="23"/>
      <c r="H15" s="23"/>
      <c r="I15" s="23"/>
      <c r="J15" s="23"/>
      <c r="K15" s="11"/>
      <c r="L15" s="2"/>
    </row>
    <row r="16" spans="1:12" ht="18" x14ac:dyDescent="0.25">
      <c r="A16" s="2"/>
      <c r="B16" s="25"/>
      <c r="C16" s="31"/>
      <c r="D16" s="30"/>
      <c r="E16" s="2"/>
      <c r="F16" s="23"/>
      <c r="G16" s="23"/>
      <c r="H16" s="23"/>
      <c r="I16" s="23"/>
      <c r="J16" s="23"/>
      <c r="K16" s="11"/>
      <c r="L16" s="2"/>
    </row>
    <row r="17" spans="1:12" ht="18" x14ac:dyDescent="0.25">
      <c r="A17" s="2"/>
      <c r="B17" s="25"/>
      <c r="C17" s="29"/>
      <c r="D17" s="30" t="s">
        <v>22</v>
      </c>
      <c r="E17" s="2"/>
      <c r="F17" s="23"/>
      <c r="G17" s="23"/>
      <c r="H17" s="23"/>
      <c r="I17" s="23"/>
      <c r="J17" s="23"/>
      <c r="K17" s="11"/>
      <c r="L17" s="2"/>
    </row>
    <row r="18" spans="1:12" ht="18" x14ac:dyDescent="0.25">
      <c r="A18" s="2"/>
      <c r="B18" s="25"/>
      <c r="C18" s="31"/>
      <c r="D18" s="30"/>
      <c r="E18" s="2"/>
      <c r="F18" s="23"/>
      <c r="G18" s="23"/>
      <c r="H18" s="23"/>
      <c r="I18" s="23"/>
      <c r="J18" s="23"/>
      <c r="K18" s="11"/>
      <c r="L18" s="2"/>
    </row>
    <row r="19" spans="1:12" ht="18" x14ac:dyDescent="0.25">
      <c r="A19" s="2"/>
      <c r="B19" s="25"/>
      <c r="C19" s="29"/>
      <c r="D19" s="30" t="s">
        <v>23</v>
      </c>
      <c r="E19" s="2"/>
      <c r="F19" s="23"/>
      <c r="G19" s="23"/>
      <c r="H19" s="23"/>
      <c r="I19" s="23"/>
      <c r="J19" s="23"/>
      <c r="K19" s="11"/>
      <c r="L19" s="2"/>
    </row>
    <row r="20" spans="1:12" ht="18" x14ac:dyDescent="0.25">
      <c r="A20" s="2"/>
      <c r="B20" s="25"/>
      <c r="C20" s="31"/>
      <c r="D20" s="30"/>
      <c r="E20" s="2"/>
      <c r="F20" s="23"/>
      <c r="G20" s="23"/>
      <c r="H20" s="23"/>
      <c r="I20" s="23"/>
      <c r="J20" s="23"/>
      <c r="K20" s="11"/>
      <c r="L20" s="2"/>
    </row>
    <row r="21" spans="1:12" ht="18" x14ac:dyDescent="0.25">
      <c r="A21" s="2"/>
      <c r="B21" s="25"/>
      <c r="C21" s="29"/>
      <c r="D21" s="30" t="s">
        <v>24</v>
      </c>
      <c r="E21" s="2"/>
      <c r="F21" s="23"/>
      <c r="G21" s="23"/>
      <c r="H21" s="23"/>
      <c r="I21" s="23"/>
      <c r="J21" s="23"/>
      <c r="K21" s="11"/>
      <c r="L21" s="2"/>
    </row>
    <row r="22" spans="1:12" ht="18" x14ac:dyDescent="0.25">
      <c r="A22" s="2"/>
      <c r="B22" s="25"/>
      <c r="C22" s="31"/>
      <c r="D22" s="30"/>
      <c r="E22" s="2"/>
      <c r="F22" s="23"/>
      <c r="G22" s="23"/>
      <c r="H22" s="23"/>
      <c r="I22" s="23"/>
      <c r="J22" s="23"/>
      <c r="K22" s="11"/>
      <c r="L22" s="2"/>
    </row>
    <row r="23" spans="1:12" ht="18" x14ac:dyDescent="0.25">
      <c r="A23" s="2"/>
      <c r="B23" s="25"/>
      <c r="C23" s="29"/>
      <c r="D23" s="30" t="s">
        <v>25</v>
      </c>
      <c r="E23" s="2"/>
      <c r="F23" s="23"/>
      <c r="G23" s="23"/>
      <c r="H23" s="23"/>
      <c r="I23" s="23"/>
      <c r="J23" s="23"/>
      <c r="K23" s="11"/>
      <c r="L23" s="2"/>
    </row>
    <row r="24" spans="1:12" ht="18" x14ac:dyDescent="0.25">
      <c r="A24" s="2"/>
      <c r="B24" s="25"/>
      <c r="C24" s="31"/>
      <c r="D24" s="30"/>
      <c r="E24" s="2"/>
      <c r="F24" s="23"/>
      <c r="G24" s="23"/>
      <c r="H24" s="23"/>
      <c r="I24" s="23"/>
      <c r="J24" s="23"/>
      <c r="K24" s="11"/>
      <c r="L24" s="2"/>
    </row>
    <row r="25" spans="1:12" ht="18" x14ac:dyDescent="0.25">
      <c r="A25" s="2"/>
      <c r="B25" s="25"/>
      <c r="C25" s="32"/>
      <c r="D25" s="22"/>
      <c r="E25" s="22"/>
      <c r="F25" s="23"/>
      <c r="G25" s="23"/>
      <c r="H25" s="23"/>
      <c r="I25" s="23"/>
      <c r="J25" s="23"/>
      <c r="K25" s="11"/>
      <c r="L25" s="2"/>
    </row>
    <row r="26" spans="1:12" ht="18" x14ac:dyDescent="0.25">
      <c r="A26" s="2"/>
      <c r="B26" s="25"/>
      <c r="C26" s="26" t="s">
        <v>26</v>
      </c>
      <c r="D26" s="2"/>
      <c r="E26" s="22"/>
      <c r="F26" s="23"/>
      <c r="G26" s="23"/>
      <c r="H26" s="23"/>
      <c r="I26" s="23"/>
      <c r="J26" s="23"/>
      <c r="K26" s="11"/>
      <c r="L26" s="2"/>
    </row>
    <row r="27" spans="1:12" ht="18" x14ac:dyDescent="0.25">
      <c r="A27" s="2"/>
      <c r="B27" s="25"/>
      <c r="C27" s="26"/>
      <c r="D27" s="2"/>
      <c r="E27" s="22"/>
      <c r="F27" s="23"/>
      <c r="G27" s="23"/>
      <c r="H27" s="23"/>
      <c r="I27" s="23"/>
      <c r="J27" s="23"/>
      <c r="K27" s="11"/>
      <c r="L27" s="2"/>
    </row>
    <row r="28" spans="1:12" ht="18" x14ac:dyDescent="0.25">
      <c r="A28" s="2"/>
      <c r="B28" s="25"/>
      <c r="C28" s="33" t="str">
        <f>IF(VLOOKUP("X",C15:D23,2,FALSE)="#N/A",VLOOKUP("x",C15:D23,2,FALSE),VLOOKUP("X",C15:D23,2,FALSE))</f>
        <v xml:space="preserve">  Administracion General y Resto de sectores</v>
      </c>
      <c r="D28" s="34"/>
      <c r="E28" s="34"/>
      <c r="F28" s="34"/>
      <c r="G28" s="34"/>
      <c r="H28" s="35"/>
      <c r="I28" s="23"/>
      <c r="J28" s="23"/>
      <c r="K28" s="11"/>
      <c r="L28" s="2"/>
    </row>
    <row r="29" spans="1:12" ht="18" x14ac:dyDescent="0.25">
      <c r="A29" s="2"/>
      <c r="B29" s="25"/>
      <c r="C29" s="32"/>
      <c r="D29" s="22"/>
      <c r="E29" s="22"/>
      <c r="F29" s="23"/>
      <c r="G29" s="23"/>
      <c r="H29" s="23"/>
      <c r="I29" s="23"/>
      <c r="J29" s="23"/>
      <c r="K29" s="11"/>
      <c r="L29" s="2"/>
    </row>
    <row r="30" spans="1:12" ht="18" x14ac:dyDescent="0.25">
      <c r="A30" s="2"/>
      <c r="B30" s="36"/>
      <c r="C30" s="33" t="s">
        <v>27</v>
      </c>
      <c r="D30" s="37"/>
      <c r="E30" s="38"/>
      <c r="F30" s="39">
        <f>E45</f>
        <v>16</v>
      </c>
      <c r="G30" s="23"/>
      <c r="H30" s="23"/>
      <c r="I30" s="23"/>
      <c r="J30" s="23"/>
      <c r="K30" s="40"/>
      <c r="L30" s="12"/>
    </row>
    <row r="31" spans="1:12" ht="18" x14ac:dyDescent="0.25">
      <c r="A31" s="2"/>
      <c r="B31" s="36"/>
      <c r="C31" s="41" t="s">
        <v>28</v>
      </c>
      <c r="D31" s="42"/>
      <c r="E31" s="43"/>
      <c r="F31" s="39">
        <f>J45+F53</f>
        <v>705928.73</v>
      </c>
      <c r="G31" s="23"/>
      <c r="H31" s="23"/>
      <c r="I31" s="23"/>
      <c r="J31" s="23"/>
      <c r="K31" s="40"/>
      <c r="L31" s="12"/>
    </row>
    <row r="32" spans="1:12" ht="18" x14ac:dyDescent="0.25">
      <c r="A32" s="2"/>
      <c r="B32" s="25"/>
      <c r="C32" s="2"/>
      <c r="D32" s="30"/>
      <c r="E32" s="22"/>
      <c r="F32" s="44"/>
      <c r="G32" s="23"/>
      <c r="H32" s="23"/>
      <c r="I32" s="23"/>
      <c r="J32" s="23"/>
      <c r="K32" s="11"/>
      <c r="L32" s="2"/>
    </row>
    <row r="33" spans="1:12" ht="18" x14ac:dyDescent="0.25">
      <c r="A33" s="2"/>
      <c r="B33" s="25"/>
      <c r="C33" s="32"/>
      <c r="D33" s="22"/>
      <c r="E33" s="22"/>
      <c r="F33" s="23"/>
      <c r="G33" s="23"/>
      <c r="H33" s="23"/>
      <c r="I33" s="23"/>
      <c r="J33" s="23"/>
      <c r="K33" s="11"/>
      <c r="L33" s="2"/>
    </row>
    <row r="34" spans="1:12" ht="18" x14ac:dyDescent="0.25">
      <c r="A34" s="2"/>
      <c r="B34" s="25"/>
      <c r="C34" s="26" t="s">
        <v>29</v>
      </c>
      <c r="D34" s="2"/>
      <c r="E34" s="22"/>
      <c r="F34" s="23"/>
      <c r="G34" s="23"/>
      <c r="H34" s="23"/>
      <c r="I34" s="23"/>
      <c r="J34" s="23"/>
      <c r="K34" s="11"/>
      <c r="L34" s="2"/>
    </row>
    <row r="35" spans="1:12" ht="18" x14ac:dyDescent="0.25">
      <c r="A35" s="2"/>
      <c r="B35" s="25"/>
      <c r="C35" s="32"/>
      <c r="D35" s="22"/>
      <c r="E35" s="22"/>
      <c r="F35" s="23"/>
      <c r="G35" s="23"/>
      <c r="H35" s="23"/>
      <c r="I35" s="23"/>
      <c r="J35" s="23"/>
      <c r="K35" s="11"/>
      <c r="L35" s="2"/>
    </row>
    <row r="36" spans="1:12" ht="15.75" x14ac:dyDescent="0.25">
      <c r="A36" s="2"/>
      <c r="B36" s="45"/>
      <c r="C36" s="46"/>
      <c r="D36" s="47"/>
      <c r="E36" s="48"/>
      <c r="F36" s="95" t="s">
        <v>30</v>
      </c>
      <c r="G36" s="96"/>
      <c r="H36" s="96"/>
      <c r="I36" s="96"/>
      <c r="J36" s="103"/>
      <c r="K36" s="49"/>
      <c r="L36" s="50"/>
    </row>
    <row r="37" spans="1:12" ht="15.75" x14ac:dyDescent="0.25">
      <c r="A37" s="2"/>
      <c r="B37" s="45"/>
      <c r="C37" s="104" t="s">
        <v>31</v>
      </c>
      <c r="D37" s="105"/>
      <c r="E37" s="51" t="s">
        <v>32</v>
      </c>
      <c r="F37" s="52" t="s">
        <v>33</v>
      </c>
      <c r="G37" s="52" t="s">
        <v>34</v>
      </c>
      <c r="H37" s="52" t="s">
        <v>35</v>
      </c>
      <c r="I37" s="52" t="s">
        <v>36</v>
      </c>
      <c r="J37" s="53" t="s">
        <v>37</v>
      </c>
      <c r="K37" s="49"/>
      <c r="L37" s="50"/>
    </row>
    <row r="38" spans="1:12" ht="31.5" x14ac:dyDescent="0.25">
      <c r="A38" s="2"/>
      <c r="B38" s="45"/>
      <c r="C38" s="106" t="s">
        <v>38</v>
      </c>
      <c r="D38" s="107"/>
      <c r="E38" s="54" t="s">
        <v>39</v>
      </c>
      <c r="F38" s="55" t="s">
        <v>40</v>
      </c>
      <c r="G38" s="55" t="s">
        <v>41</v>
      </c>
      <c r="H38" s="55" t="s">
        <v>42</v>
      </c>
      <c r="I38" s="55" t="s">
        <v>43</v>
      </c>
      <c r="J38" s="56" t="s">
        <v>43</v>
      </c>
      <c r="K38" s="49"/>
      <c r="L38" s="50"/>
    </row>
    <row r="39" spans="1:12" ht="15.75" x14ac:dyDescent="0.25">
      <c r="A39" s="2"/>
      <c r="B39" s="25"/>
      <c r="C39" s="57" t="s">
        <v>44</v>
      </c>
      <c r="D39" s="58"/>
      <c r="E39" s="59"/>
      <c r="F39" s="60"/>
      <c r="G39" s="60"/>
      <c r="H39" s="60"/>
      <c r="I39" s="60"/>
      <c r="J39" s="61">
        <f>SUM(F39:I39)</f>
        <v>0</v>
      </c>
      <c r="K39" s="11"/>
      <c r="L39" s="2"/>
    </row>
    <row r="40" spans="1:12" ht="15.75" x14ac:dyDescent="0.25">
      <c r="A40" s="2"/>
      <c r="B40" s="25"/>
      <c r="C40" s="57" t="s">
        <v>45</v>
      </c>
      <c r="D40" s="58"/>
      <c r="E40" s="59">
        <v>1</v>
      </c>
      <c r="F40" s="60">
        <v>60713.18</v>
      </c>
      <c r="G40" s="60"/>
      <c r="H40" s="60"/>
      <c r="I40" s="60">
        <v>19552.919999999998</v>
      </c>
      <c r="J40" s="61">
        <f>SUM(F40:I40)</f>
        <v>80266.100000000006</v>
      </c>
      <c r="K40" s="11"/>
      <c r="L40" s="2"/>
    </row>
    <row r="41" spans="1:12" ht="15.75" x14ac:dyDescent="0.25">
      <c r="A41" s="2"/>
      <c r="B41" s="25"/>
      <c r="C41" s="57" t="s">
        <v>46</v>
      </c>
      <c r="D41" s="58"/>
      <c r="E41" s="59"/>
      <c r="F41" s="60"/>
      <c r="G41" s="60"/>
      <c r="H41" s="60"/>
      <c r="I41" s="60"/>
      <c r="J41" s="61">
        <f t="shared" ref="J41:J44" si="0">SUM(F41:I41)</f>
        <v>0</v>
      </c>
      <c r="K41" s="11"/>
      <c r="L41" s="2"/>
    </row>
    <row r="42" spans="1:12" ht="15.75" x14ac:dyDescent="0.25">
      <c r="A42" s="2"/>
      <c r="B42" s="25"/>
      <c r="C42" s="57" t="s">
        <v>47</v>
      </c>
      <c r="D42" s="58"/>
      <c r="E42" s="59">
        <v>15</v>
      </c>
      <c r="F42" s="60">
        <v>357295.52</v>
      </c>
      <c r="G42" s="60"/>
      <c r="H42" s="60"/>
      <c r="I42" s="60">
        <v>96880.11</v>
      </c>
      <c r="J42" s="61">
        <f t="shared" si="0"/>
        <v>454175.63</v>
      </c>
      <c r="K42" s="11"/>
      <c r="L42" s="2"/>
    </row>
    <row r="43" spans="1:12" ht="15.75" x14ac:dyDescent="0.25">
      <c r="A43" s="2"/>
      <c r="B43" s="25"/>
      <c r="C43" s="57" t="s">
        <v>48</v>
      </c>
      <c r="D43" s="58"/>
      <c r="E43" s="59"/>
      <c r="F43" s="60"/>
      <c r="G43" s="60"/>
      <c r="H43" s="60"/>
      <c r="I43" s="60"/>
      <c r="J43" s="61">
        <f t="shared" si="0"/>
        <v>0</v>
      </c>
      <c r="K43" s="11"/>
      <c r="L43" s="2"/>
    </row>
    <row r="44" spans="1:12" ht="15.75" x14ac:dyDescent="0.25">
      <c r="A44" s="2"/>
      <c r="B44" s="25"/>
      <c r="C44" s="62" t="s">
        <v>49</v>
      </c>
      <c r="D44" s="63"/>
      <c r="E44" s="64"/>
      <c r="F44" s="65"/>
      <c r="G44" s="65"/>
      <c r="H44" s="65"/>
      <c r="I44" s="65"/>
      <c r="J44" s="61">
        <f t="shared" si="0"/>
        <v>0</v>
      </c>
      <c r="K44" s="11"/>
      <c r="L44" s="2"/>
    </row>
    <row r="45" spans="1:12" ht="16.5" thickBot="1" x14ac:dyDescent="0.3">
      <c r="A45" s="2"/>
      <c r="B45" s="25"/>
      <c r="C45" s="93" t="s">
        <v>50</v>
      </c>
      <c r="D45" s="94"/>
      <c r="E45" s="66">
        <f t="shared" ref="E45:J45" si="1">SUM(E39:E44)</f>
        <v>16</v>
      </c>
      <c r="F45" s="66">
        <f t="shared" si="1"/>
        <v>418008.7</v>
      </c>
      <c r="G45" s="66">
        <f t="shared" si="1"/>
        <v>0</v>
      </c>
      <c r="H45" s="66">
        <f t="shared" si="1"/>
        <v>0</v>
      </c>
      <c r="I45" s="66">
        <f t="shared" si="1"/>
        <v>116433.03</v>
      </c>
      <c r="J45" s="66">
        <f t="shared" si="1"/>
        <v>534441.73</v>
      </c>
      <c r="K45" s="11"/>
      <c r="L45" s="2"/>
    </row>
    <row r="46" spans="1:12" ht="18" x14ac:dyDescent="0.25">
      <c r="A46" s="2"/>
      <c r="B46" s="25"/>
      <c r="C46" s="32"/>
      <c r="D46" s="30"/>
      <c r="E46" s="30"/>
      <c r="F46" s="44"/>
      <c r="G46" s="44"/>
      <c r="H46" s="44"/>
      <c r="I46" s="44"/>
      <c r="J46" s="23"/>
      <c r="K46" s="11"/>
      <c r="L46" s="2"/>
    </row>
    <row r="47" spans="1:12" ht="18" x14ac:dyDescent="0.25">
      <c r="A47" s="2"/>
      <c r="B47" s="25"/>
      <c r="C47" s="32"/>
      <c r="D47" s="30"/>
      <c r="E47" s="30"/>
      <c r="F47" s="44"/>
      <c r="G47" s="44"/>
      <c r="H47" s="44"/>
      <c r="I47" s="44"/>
      <c r="J47" s="23"/>
      <c r="K47" s="11"/>
      <c r="L47" s="2"/>
    </row>
    <row r="48" spans="1:12" ht="18" x14ac:dyDescent="0.25">
      <c r="A48" s="2"/>
      <c r="B48" s="25"/>
      <c r="C48" s="26" t="s">
        <v>51</v>
      </c>
      <c r="D48" s="30"/>
      <c r="E48" s="30"/>
      <c r="F48" s="44"/>
      <c r="G48" s="44"/>
      <c r="H48" s="44"/>
      <c r="I48" s="44"/>
      <c r="J48" s="23"/>
      <c r="K48" s="11"/>
      <c r="L48" s="2"/>
    </row>
    <row r="49" spans="1:12" ht="18" x14ac:dyDescent="0.25">
      <c r="A49" s="2"/>
      <c r="B49" s="25"/>
      <c r="C49" s="26"/>
      <c r="D49" s="30"/>
      <c r="E49" s="30"/>
      <c r="F49" s="44"/>
      <c r="G49" s="44"/>
      <c r="H49" s="44"/>
      <c r="I49" s="44"/>
      <c r="J49" s="23"/>
      <c r="K49" s="11"/>
      <c r="L49" s="2"/>
    </row>
    <row r="50" spans="1:12" ht="18" x14ac:dyDescent="0.25">
      <c r="A50" s="2"/>
      <c r="B50" s="25"/>
      <c r="C50" s="95" t="s">
        <v>52</v>
      </c>
      <c r="D50" s="96"/>
      <c r="E50" s="97"/>
      <c r="F50" s="67" t="s">
        <v>53</v>
      </c>
      <c r="G50" s="44"/>
      <c r="H50" s="44"/>
      <c r="I50" s="44"/>
      <c r="J50" s="23"/>
      <c r="K50" s="11"/>
      <c r="L50" s="2"/>
    </row>
    <row r="51" spans="1:12" ht="15.75" x14ac:dyDescent="0.25">
      <c r="A51" s="2"/>
      <c r="B51" s="15"/>
      <c r="C51" s="68" t="s">
        <v>54</v>
      </c>
      <c r="D51" s="69"/>
      <c r="E51" s="69"/>
      <c r="F51" s="70">
        <v>2367.08</v>
      </c>
      <c r="G51" s="44"/>
      <c r="H51" s="44"/>
      <c r="I51" s="44"/>
      <c r="J51" s="71"/>
      <c r="K51" s="72"/>
      <c r="L51" s="14"/>
    </row>
    <row r="52" spans="1:12" ht="15.75" x14ac:dyDescent="0.25">
      <c r="A52" s="2"/>
      <c r="B52" s="15"/>
      <c r="C52" s="68" t="s">
        <v>55</v>
      </c>
      <c r="D52" s="69"/>
      <c r="E52" s="69"/>
      <c r="F52" s="70">
        <v>169119.92</v>
      </c>
      <c r="G52" s="44"/>
      <c r="H52" s="44"/>
      <c r="I52" s="44"/>
      <c r="J52" s="71"/>
      <c r="K52" s="72"/>
      <c r="L52" s="14"/>
    </row>
    <row r="53" spans="1:12" ht="16.5" thickBot="1" x14ac:dyDescent="0.3">
      <c r="A53" s="2"/>
      <c r="B53" s="25"/>
      <c r="C53" s="93" t="s">
        <v>50</v>
      </c>
      <c r="D53" s="98"/>
      <c r="E53" s="73"/>
      <c r="F53" s="66">
        <f>SUM(F51:F52)</f>
        <v>171487</v>
      </c>
      <c r="G53" s="44"/>
      <c r="H53" s="44"/>
      <c r="I53" s="44"/>
      <c r="J53" s="71"/>
      <c r="K53" s="11"/>
      <c r="L53" s="2"/>
    </row>
    <row r="54" spans="1:12" ht="15.75" x14ac:dyDescent="0.25">
      <c r="A54" s="2"/>
      <c r="B54" s="25"/>
      <c r="C54" s="32"/>
      <c r="D54" s="30"/>
      <c r="E54" s="30"/>
      <c r="F54" s="44"/>
      <c r="G54" s="44"/>
      <c r="H54" s="44"/>
      <c r="I54" s="44"/>
      <c r="J54" s="71"/>
      <c r="K54" s="11"/>
      <c r="L54" s="2"/>
    </row>
    <row r="55" spans="1:12" ht="15.75" x14ac:dyDescent="0.25">
      <c r="A55" s="2"/>
      <c r="B55" s="25"/>
      <c r="C55" s="32"/>
      <c r="D55" s="30"/>
      <c r="E55" s="30"/>
      <c r="F55" s="44"/>
      <c r="G55" s="44"/>
      <c r="H55" s="44"/>
      <c r="I55" s="44"/>
      <c r="J55" s="71"/>
      <c r="K55" s="11"/>
      <c r="L55" s="2"/>
    </row>
    <row r="56" spans="1:12" ht="18" x14ac:dyDescent="0.25">
      <c r="A56" s="2"/>
      <c r="B56" s="25"/>
      <c r="C56" s="26" t="s">
        <v>56</v>
      </c>
      <c r="D56" s="30"/>
      <c r="E56" s="30"/>
      <c r="F56" s="44"/>
      <c r="G56" s="44"/>
      <c r="H56" s="44"/>
      <c r="I56" s="44"/>
      <c r="J56" s="23"/>
      <c r="K56" s="11"/>
      <c r="L56" s="2"/>
    </row>
    <row r="57" spans="1:12" ht="15.75" x14ac:dyDescent="0.25">
      <c r="A57" s="2"/>
      <c r="B57" s="25"/>
      <c r="C57" s="74"/>
      <c r="D57" s="75"/>
      <c r="E57" s="75"/>
      <c r="F57" s="75"/>
      <c r="G57" s="75"/>
      <c r="H57" s="75"/>
      <c r="I57" s="75"/>
      <c r="J57" s="76"/>
      <c r="K57" s="11"/>
      <c r="L57" s="2"/>
    </row>
    <row r="58" spans="1:12" ht="15.75" x14ac:dyDescent="0.25">
      <c r="A58" s="2"/>
      <c r="B58" s="25"/>
      <c r="C58" s="77"/>
      <c r="D58" s="78"/>
      <c r="E58" s="78"/>
      <c r="F58" s="78"/>
      <c r="G58" s="78"/>
      <c r="H58" s="78"/>
      <c r="I58" s="78"/>
      <c r="J58" s="79"/>
      <c r="K58" s="11"/>
      <c r="L58" s="2"/>
    </row>
    <row r="59" spans="1:12" ht="15.75" x14ac:dyDescent="0.25">
      <c r="A59" s="2"/>
      <c r="B59" s="25"/>
      <c r="C59" s="77"/>
      <c r="D59" s="78"/>
      <c r="E59" s="78"/>
      <c r="F59" s="78"/>
      <c r="G59" s="78"/>
      <c r="H59" s="78"/>
      <c r="I59" s="78"/>
      <c r="J59" s="79"/>
      <c r="K59" s="11"/>
      <c r="L59" s="2"/>
    </row>
    <row r="60" spans="1:12" ht="15.75" x14ac:dyDescent="0.25">
      <c r="A60" s="2"/>
      <c r="B60" s="25"/>
      <c r="C60" s="80"/>
      <c r="D60" s="81"/>
      <c r="E60" s="81"/>
      <c r="F60" s="81"/>
      <c r="G60" s="81"/>
      <c r="H60" s="81"/>
      <c r="I60" s="81"/>
      <c r="J60" s="82"/>
      <c r="K60" s="11"/>
      <c r="L60" s="2"/>
    </row>
    <row r="61" spans="1:12" ht="15.75" x14ac:dyDescent="0.25">
      <c r="A61" s="2"/>
      <c r="B61" s="25"/>
      <c r="C61" s="83"/>
      <c r="D61" s="83"/>
      <c r="E61" s="83"/>
      <c r="F61" s="83"/>
      <c r="G61" s="83"/>
      <c r="H61" s="83"/>
      <c r="I61" s="83"/>
      <c r="J61" s="83"/>
      <c r="K61" s="11"/>
      <c r="L61" s="2"/>
    </row>
    <row r="62" spans="1:12" ht="15.75" x14ac:dyDescent="0.25">
      <c r="A62" s="2"/>
      <c r="B62" s="25"/>
      <c r="C62" s="84" t="s">
        <v>57</v>
      </c>
      <c r="D62" s="83"/>
      <c r="E62" s="83"/>
      <c r="F62" s="83"/>
      <c r="G62" s="83"/>
      <c r="H62" s="83"/>
      <c r="I62" s="83"/>
      <c r="J62" s="83"/>
      <c r="K62" s="11"/>
      <c r="L62" s="2"/>
    </row>
    <row r="63" spans="1:12" ht="15.75" x14ac:dyDescent="0.25">
      <c r="A63" s="2"/>
      <c r="B63" s="25"/>
      <c r="C63" s="85" t="s">
        <v>58</v>
      </c>
      <c r="D63" s="83"/>
      <c r="E63" s="83"/>
      <c r="F63" s="83"/>
      <c r="G63" s="83"/>
      <c r="H63" s="83"/>
      <c r="I63" s="83"/>
      <c r="J63" s="83"/>
      <c r="K63" s="11"/>
      <c r="L63" s="2"/>
    </row>
    <row r="64" spans="1:12" ht="15.75" x14ac:dyDescent="0.25">
      <c r="A64" s="2"/>
      <c r="B64" s="25"/>
      <c r="C64" s="85" t="s">
        <v>59</v>
      </c>
      <c r="D64" s="83"/>
      <c r="E64" s="83"/>
      <c r="F64" s="83"/>
      <c r="G64" s="83"/>
      <c r="H64" s="83"/>
      <c r="I64" s="83"/>
      <c r="J64" s="83"/>
      <c r="K64" s="11"/>
      <c r="L64" s="2"/>
    </row>
    <row r="65" spans="1:12" ht="15.75" x14ac:dyDescent="0.25">
      <c r="A65" s="2"/>
      <c r="B65" s="25"/>
      <c r="C65" s="85" t="s">
        <v>60</v>
      </c>
      <c r="D65" s="83"/>
      <c r="E65" s="83"/>
      <c r="F65" s="83"/>
      <c r="G65" s="83"/>
      <c r="H65" s="83"/>
      <c r="I65" s="83"/>
      <c r="J65" s="83"/>
      <c r="K65" s="11"/>
      <c r="L65" s="2"/>
    </row>
    <row r="66" spans="1:12" ht="15.75" thickBot="1" x14ac:dyDescent="0.3">
      <c r="A66" s="2"/>
      <c r="B66" s="86"/>
      <c r="C66" s="87"/>
      <c r="D66" s="99"/>
      <c r="E66" s="99"/>
      <c r="F66" s="87"/>
      <c r="G66" s="87"/>
      <c r="H66" s="87"/>
      <c r="I66" s="87"/>
      <c r="J66" s="88"/>
      <c r="K66" s="89"/>
      <c r="L66" s="2"/>
    </row>
    <row r="67" spans="1:12" x14ac:dyDescent="0.25">
      <c r="A67" s="2"/>
      <c r="B67" s="2"/>
      <c r="C67" s="2"/>
      <c r="D67" s="2"/>
      <c r="E67" s="2"/>
      <c r="F67" s="3"/>
      <c r="G67" s="3"/>
      <c r="H67" s="3"/>
      <c r="I67" s="3"/>
      <c r="J67" s="3"/>
      <c r="K67" s="2"/>
      <c r="L67" s="2" t="s">
        <v>61</v>
      </c>
    </row>
    <row r="68" spans="1:12" x14ac:dyDescent="0.25">
      <c r="A68" s="2"/>
      <c r="B68" s="2"/>
      <c r="C68" s="2"/>
      <c r="D68" s="90" t="s">
        <v>62</v>
      </c>
      <c r="E68" s="2"/>
      <c r="F68" s="3"/>
      <c r="G68" s="3"/>
      <c r="H68" s="3"/>
      <c r="I68" s="3"/>
      <c r="J68" s="91" t="s">
        <v>63</v>
      </c>
      <c r="K68" s="2"/>
      <c r="L68" s="2"/>
    </row>
    <row r="69" spans="1:12" x14ac:dyDescent="0.25">
      <c r="A69" s="2"/>
      <c r="B69" s="2"/>
      <c r="C69" s="2"/>
      <c r="D69" s="90" t="s">
        <v>64</v>
      </c>
      <c r="E69" s="2"/>
      <c r="F69" s="3"/>
      <c r="G69" s="3"/>
      <c r="H69" s="3"/>
      <c r="I69" s="3"/>
      <c r="J69" s="3"/>
      <c r="K69" s="2"/>
      <c r="L69" s="2"/>
    </row>
    <row r="70" spans="1:12" x14ac:dyDescent="0.25">
      <c r="A70" s="2"/>
      <c r="B70" s="2"/>
      <c r="C70" s="2"/>
      <c r="D70" s="90" t="s">
        <v>65</v>
      </c>
      <c r="E70" s="2"/>
      <c r="F70" s="3"/>
      <c r="G70" s="3"/>
      <c r="H70" s="3"/>
      <c r="I70" s="3"/>
      <c r="J70" s="3"/>
      <c r="K70" s="2"/>
      <c r="L70" s="2"/>
    </row>
    <row r="71" spans="1:12" x14ac:dyDescent="0.25">
      <c r="A71" s="2"/>
      <c r="B71" s="2"/>
      <c r="C71" s="2"/>
      <c r="D71" s="90" t="s">
        <v>66</v>
      </c>
      <c r="E71" s="2"/>
      <c r="F71" s="3"/>
      <c r="G71" s="3"/>
      <c r="H71" s="3"/>
      <c r="I71" s="3"/>
      <c r="J71" s="3"/>
      <c r="K71" s="2"/>
      <c r="L71" s="2"/>
    </row>
    <row r="72" spans="1:12" x14ac:dyDescent="0.25">
      <c r="A72" s="2"/>
      <c r="B72" s="2"/>
      <c r="C72" s="2"/>
      <c r="D72" s="90" t="s">
        <v>67</v>
      </c>
      <c r="E72" s="2"/>
      <c r="F72" s="3"/>
      <c r="G72" s="3"/>
      <c r="H72" s="3"/>
      <c r="I72" s="3"/>
      <c r="J72" s="3"/>
      <c r="K72" s="2"/>
      <c r="L72" s="2"/>
    </row>
    <row r="73" spans="1:12" x14ac:dyDescent="0.25">
      <c r="A73" s="2"/>
      <c r="B73" s="2"/>
      <c r="C73" s="2"/>
      <c r="D73" s="2"/>
      <c r="E73" s="2"/>
      <c r="F73" s="3"/>
      <c r="G73" s="3"/>
      <c r="H73" s="3"/>
      <c r="I73" s="3"/>
      <c r="J73" s="3"/>
      <c r="K73" s="2"/>
      <c r="L73" s="2"/>
    </row>
  </sheetData>
  <mergeCells count="10">
    <mergeCell ref="C45:D45"/>
    <mergeCell ref="C50:E50"/>
    <mergeCell ref="C53:D53"/>
    <mergeCell ref="D66:E66"/>
    <mergeCell ref="J6:J7"/>
    <mergeCell ref="E9:J9"/>
    <mergeCell ref="C12:D12"/>
    <mergeCell ref="F36:J36"/>
    <mergeCell ref="C37:D37"/>
    <mergeCell ref="C38:D38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A99CB-A9D5-44B3-904B-84EDFF07230B}">
  <dimension ref="D4:F10"/>
  <sheetViews>
    <sheetView tabSelected="1" workbookViewId="0">
      <selection activeCell="F11" sqref="F11"/>
    </sheetView>
  </sheetViews>
  <sheetFormatPr baseColWidth="10" defaultRowHeight="15" x14ac:dyDescent="0.25"/>
  <cols>
    <col min="4" max="4" width="23.7109375" bestFit="1" customWidth="1"/>
    <col min="5" max="5" width="13.140625" style="1" bestFit="1" customWidth="1"/>
  </cols>
  <sheetData>
    <row r="4" spans="4:6" x14ac:dyDescent="0.25">
      <c r="D4" t="s">
        <v>68</v>
      </c>
      <c r="E4" s="1">
        <v>733721.29</v>
      </c>
      <c r="F4" s="92">
        <f>(E4/E10)</f>
        <v>0.2388210980407903</v>
      </c>
    </row>
    <row r="5" spans="4:6" x14ac:dyDescent="0.25">
      <c r="D5" t="s">
        <v>69</v>
      </c>
      <c r="E5" s="1">
        <v>1692579.56</v>
      </c>
      <c r="F5" s="92">
        <f>(E5/E10)</f>
        <v>0.55092269305773822</v>
      </c>
    </row>
    <row r="6" spans="4:6" x14ac:dyDescent="0.25">
      <c r="D6" t="s">
        <v>70</v>
      </c>
      <c r="E6" s="1">
        <v>645962.43000000005</v>
      </c>
      <c r="F6" s="92">
        <f>(E6/E10)</f>
        <v>0.21025620890147148</v>
      </c>
    </row>
    <row r="7" spans="4:6" x14ac:dyDescent="0.25">
      <c r="D7" t="s">
        <v>71</v>
      </c>
    </row>
    <row r="8" spans="4:6" x14ac:dyDescent="0.25">
      <c r="D8" t="s">
        <v>72</v>
      </c>
    </row>
    <row r="10" spans="4:6" x14ac:dyDescent="0.25">
      <c r="D10" t="s">
        <v>73</v>
      </c>
      <c r="E10" s="1">
        <f>SUM(E4:E9)</f>
        <v>3072263.2800000003</v>
      </c>
      <c r="F10" s="92">
        <f>SUM(F4:F9)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RETRIBUCIONES</vt:lpstr>
      <vt:lpstr>RETRIBUCIONES ANUALES</vt:lpstr>
      <vt:lpstr>GASTOS DE PERSONAL COMPARADO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Antonio Díaz</dc:creator>
  <cp:lastModifiedBy>Secretaria - Mercatenerife</cp:lastModifiedBy>
  <cp:lastPrinted>2026-04-24T11:08:12Z</cp:lastPrinted>
  <dcterms:created xsi:type="dcterms:W3CDTF">2026-04-10T08:30:47Z</dcterms:created>
  <dcterms:modified xsi:type="dcterms:W3CDTF">2026-04-24T11:09:00Z</dcterms:modified>
</cp:coreProperties>
</file>